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rojections" sheetId="1" state="visible" r:id="rId3"/>
    <sheet name="Use of Proceeds" sheetId="2" state="visible" r:id="rId4"/>
    <sheet name="Read me" sheetId="3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<sst xmlns="http://schemas.openxmlformats.org/spreadsheetml/2006/main" count="52" uniqueCount="52">
  <si>
    <t xml:space="preserve">LONGEV'AI — Financial Projections</t>
  </si>
  <si>
    <t xml:space="preserve">Illustrative &amp; forward-looking · assumptions-driven · figures in € · pre-revenue at model start</t>
  </si>
  <si>
    <t xml:space="preserve">KEY ASSUMPTIONS  —  edit blue cells</t>
  </si>
  <si>
    <t xml:space="preserve">Starting cash (€)</t>
  </si>
  <si>
    <t xml:space="preserve">Pre-seed raise (€)</t>
  </si>
  <si>
    <t xml:space="preserve">ARR per clinic — founding (€)</t>
  </si>
  <si>
    <t xml:space="preserve">ARR per clinic — post-charter (€)</t>
  </si>
  <si>
    <t xml:space="preserve">Refundable deposit per clinic (€)</t>
  </si>
  <si>
    <t xml:space="preserve">Introducer commission per signed clinic (€)</t>
  </si>
  <si>
    <t xml:space="preserve">Fully-loaded cost per FTE (€)</t>
  </si>
  <si>
    <t xml:space="preserve">5-YEAR PROJECTION</t>
  </si>
  <si>
    <t xml:space="preserve">2026</t>
  </si>
  <si>
    <t xml:space="preserve">2027</t>
  </si>
  <si>
    <t xml:space="preserve">2028</t>
  </si>
  <si>
    <t xml:space="preserve">2029</t>
  </si>
  <si>
    <t xml:space="preserve">2030</t>
  </si>
  <si>
    <t xml:space="preserve">New clinics signed</t>
  </si>
  <si>
    <t xml:space="preserve">Active paying clinics (cumulative)</t>
  </si>
  <si>
    <t xml:space="preserve">Blended ARR per clinic (€)</t>
  </si>
  <si>
    <t xml:space="preserve">Headcount (FTE)</t>
  </si>
  <si>
    <t xml:space="preserve">Tech &amp; infrastructure (€)</t>
  </si>
  <si>
    <t xml:space="preserve">Sales &amp; marketing, ex-commission (€)</t>
  </si>
  <si>
    <t xml:space="preserve">G&amp;A (€)</t>
  </si>
  <si>
    <t xml:space="preserve">Revenue (€)</t>
  </si>
  <si>
    <t xml:space="preserve">Introducer commissions (€)</t>
  </si>
  <si>
    <t xml:space="preserve">Personnel (€)</t>
  </si>
  <si>
    <t xml:space="preserve">Total operating costs (€)</t>
  </si>
  <si>
    <t xml:space="preserve">EBITDA (€)</t>
  </si>
  <si>
    <t xml:space="preserve">Refundable deposits collected — memo (€)</t>
  </si>
  <si>
    <t xml:space="preserve">Cash — opening (€)</t>
  </si>
  <si>
    <t xml:space="preserve">Net cash flow (€)</t>
  </si>
  <si>
    <t xml:space="preserve">Cash — closing (€)</t>
  </si>
  <si>
    <t xml:space="preserve">Notes — Projections are illustrative and forward-looking, driven by the editable blue assumptions; the company is pre-revenue at model start (€50 cash).</t>
  </si>
  <si>
    <t xml:space="preserve">Refundable deposits are a cash inflow held as a liability until activation — shown as a memo line, not recognised as revenue. Cash flow shown is a simplified EBITDA proxy (pre working-capital, tax).</t>
  </si>
  <si>
    <t xml:space="preserve">Pre-seed — Use of Proceeds</t>
  </si>
  <si>
    <t xml:space="preserve">Allocation of the pre-seed round · edit blue % cells</t>
  </si>
  <si>
    <t xml:space="preserve">Allocation</t>
  </si>
  <si>
    <t xml:space="preserve">% of round</t>
  </si>
  <si>
    <t xml:space="preserve">Amount (€)</t>
  </si>
  <si>
    <t xml:space="preserve">Product &amp; technology</t>
  </si>
  <si>
    <t xml:space="preserve">Go-to-market &amp; founding cohort</t>
  </si>
  <si>
    <t xml:space="preserve">Team</t>
  </si>
  <si>
    <t xml:space="preserve">Legal, incorporation (SAS) &amp; runway</t>
  </si>
  <si>
    <t xml:space="preserve">Total</t>
  </si>
  <si>
    <t xml:space="preserve">Read me — status &amp; method</t>
  </si>
  <si>
    <t xml:space="preserve">This model is illustrative and forward-looking. It is NOT a record of actuals.</t>
  </si>
  <si>
    <t xml:space="preserve">Current status (June 2026): pre-revenue; ~€50 cash; sole founder; two elite clinics in early discussion; no signed LOI; no deposit collected yet.</t>
  </si>
  <si>
    <t xml:space="preserve">Legal: the entity is currently an entreprise individuelle (RCS Paris 918 333 998). Incorporating a SAS is a prerequisite to any equity raise.</t>
  </si>
  <si>
    <t xml:space="preserve">Blue cells are editable inputs. Black cells are formulas. Adjust the blue assumptions to test scenarios.</t>
  </si>
  <si>
    <t xml:space="preserve">Revenue = active paying clinics × blended ARR. Founding-cohort ARR €112,000; post-charter €162,500.</t>
  </si>
  <si>
    <t xml:space="preserve">Deposits (€41,630/clinic) are refundable and held as a liability until activation — memo line only.</t>
  </si>
  <si>
    <t xml:space="preserve">All figures in euros.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</si>
</sst>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;\(#,##0\);\-"/>
    <numFmt numFmtId="166" formatCode="0.0%"/>
  </numFmts>
  <fonts count="12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3"/>
      <color rgb="FF0E0F0C"/>
      <name val="Arial"/>
      <family val="0"/>
      <charset val="1"/>
    </font>
    <font>
      <i val="true"/>
      <sz val="9"/>
      <color rgb="FF5A564A"/>
      <name val="Arial"/>
      <family val="0"/>
      <charset val="1"/>
    </font>
    <font>
      <b val="true"/>
      <sz val="9"/>
      <color rgb="FF1D7A35"/>
      <name val="Arial"/>
      <family val="0"/>
      <charset val="1"/>
    </font>
    <font>
      <sz val="10"/>
      <color rgb="FF000000"/>
      <name val="Arial"/>
      <family val="0"/>
      <charset val="1"/>
    </font>
    <font>
      <sz val="10"/>
      <color rgb="FF0000FF"/>
      <name val="Arial"/>
      <family val="0"/>
      <charset val="1"/>
    </font>
    <font>
      <b val="true"/>
      <sz val="10"/>
      <color rgb="FFFFFFFF"/>
      <name val="Arial"/>
      <family val="0"/>
      <charset val="1"/>
    </font>
    <font>
      <b val="true"/>
      <sz val="10"/>
      <color rgb="FF000000"/>
      <name val="Arial"/>
      <family val="0"/>
      <charset val="1"/>
    </font>
    <font>
      <i val="true"/>
      <sz val="8"/>
      <color rgb="FF5A564A"/>
      <name val="Arial"/>
      <family val="0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1D7A35"/>
        <bgColor rgb="FF008080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D7A35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A564A"/>
      <rgbColor rgb="FF969696"/>
      <rgbColor rgb="FF003366"/>
      <rgbColor rgb="FF339966"/>
      <rgbColor rgb="FF0E0F0C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36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42"/>
    <col collapsed="false" customWidth="true" hidden="false" outlineLevel="0" max="6" min="2" style="0" width="14"/>
  </cols>
  <sheetData>
    <row r="1" customFormat="false" ht="16.15" hidden="false" customHeight="false" outlineLevel="0" collapsed="false">
      <c r="A1" s="1" t="s">
        <v>0</v>
      </c>
    </row>
    <row r="2" customFormat="false" ht="15" hidden="false" customHeight="false" outlineLevel="0" collapsed="false">
      <c r="A2" s="2" t="s">
        <v>1</v>
      </c>
    </row>
    <row r="4" customFormat="false" ht="15" hidden="false" customHeight="false" outlineLevel="0" collapsed="false">
      <c r="A4" s="3" t="s">
        <v>2</v>
      </c>
    </row>
    <row r="5" customFormat="false" ht="15" hidden="false" customHeight="false" outlineLevel="0" collapsed="false">
      <c r="A5" s="4" t="s">
        <v>3</v>
      </c>
      <c r="B5" s="5" t="n">
        <v>50</v>
      </c>
    </row>
    <row r="6" customFormat="false" ht="15" hidden="false" customHeight="false" outlineLevel="0" collapsed="false">
      <c r="A6" s="4" t="s">
        <v>4</v>
      </c>
      <c r="B6" s="5" t="n">
        <v>500000</v>
      </c>
    </row>
    <row r="7" customFormat="false" ht="15" hidden="false" customHeight="false" outlineLevel="0" collapsed="false">
      <c r="A7" s="4" t="s">
        <v>5</v>
      </c>
      <c r="B7" s="6" t="n">
        <v>112000</v>
      </c>
    </row>
    <row r="8" customFormat="false" ht="15" hidden="false" customHeight="false" outlineLevel="0" collapsed="false">
      <c r="A8" s="4" t="s">
        <v>6</v>
      </c>
      <c r="B8" s="6" t="n">
        <v>162500</v>
      </c>
    </row>
    <row r="9" customFormat="false" ht="15" hidden="false" customHeight="false" outlineLevel="0" collapsed="false">
      <c r="A9" s="4" t="s">
        <v>7</v>
      </c>
      <c r="B9" s="6" t="n">
        <v>41630</v>
      </c>
    </row>
    <row r="10" customFormat="false" ht="15" hidden="false" customHeight="false" outlineLevel="0" collapsed="false">
      <c r="A10" s="4" t="s">
        <v>8</v>
      </c>
      <c r="B10" s="6" t="n">
        <v>11800</v>
      </c>
    </row>
    <row r="11" customFormat="false" ht="15" hidden="false" customHeight="false" outlineLevel="0" collapsed="false">
      <c r="A11" s="4" t="s">
        <v>9</v>
      </c>
      <c r="B11" s="6" t="n">
        <v>80000</v>
      </c>
    </row>
    <row r="13" customFormat="false" ht="15" hidden="false" customHeight="false" outlineLevel="0" collapsed="false">
      <c r="A13" s="3" t="s">
        <v>10</v>
      </c>
    </row>
    <row r="14" customFormat="false" ht="15" hidden="false" customHeight="false" outlineLevel="0" collapsed="false">
      <c r="A14" s="7"/>
      <c r="B14" s="8" t="s">
        <v>11</v>
      </c>
      <c r="C14" s="8" t="s">
        <v>12</v>
      </c>
      <c r="D14" s="8" t="s">
        <v>13</v>
      </c>
      <c r="E14" s="8" t="s">
        <v>14</v>
      </c>
      <c r="F14" s="8" t="s">
        <v>15</v>
      </c>
    </row>
    <row r="15" customFormat="false" ht="15" hidden="false" customHeight="false" outlineLevel="0" collapsed="false">
      <c r="A15" s="4" t="s">
        <v>16</v>
      </c>
      <c r="B15" s="6" t="n">
        <v>2</v>
      </c>
      <c r="C15" s="6" t="n">
        <v>12</v>
      </c>
      <c r="D15" s="6" t="n">
        <v>12</v>
      </c>
      <c r="E15" s="6" t="n">
        <v>16</v>
      </c>
      <c r="F15" s="6" t="n">
        <v>20</v>
      </c>
    </row>
    <row r="16" customFormat="false" ht="15" hidden="false" customHeight="false" outlineLevel="0" collapsed="false">
      <c r="A16" s="4" t="s">
        <v>17</v>
      </c>
      <c r="B16" s="6" t="n">
        <v>0</v>
      </c>
      <c r="C16" s="6" t="n">
        <v>12</v>
      </c>
      <c r="D16" s="6" t="n">
        <v>24</v>
      </c>
      <c r="E16" s="6" t="n">
        <v>40</v>
      </c>
      <c r="F16" s="6" t="n">
        <v>60</v>
      </c>
    </row>
    <row r="17" customFormat="false" ht="15" hidden="false" customHeight="false" outlineLevel="0" collapsed="false">
      <c r="A17" s="4" t="s">
        <v>18</v>
      </c>
      <c r="B17" s="6" t="n">
        <v>112000</v>
      </c>
      <c r="C17" s="6" t="n">
        <v>112000</v>
      </c>
      <c r="D17" s="6" t="n">
        <v>120000</v>
      </c>
      <c r="E17" s="6" t="n">
        <v>140000</v>
      </c>
      <c r="F17" s="6" t="n">
        <v>150000</v>
      </c>
    </row>
    <row r="18" customFormat="false" ht="15" hidden="false" customHeight="false" outlineLevel="0" collapsed="false">
      <c r="A18" s="4" t="s">
        <v>19</v>
      </c>
      <c r="B18" s="6" t="n">
        <v>2</v>
      </c>
      <c r="C18" s="6" t="n">
        <v>5</v>
      </c>
      <c r="D18" s="6" t="n">
        <v>10</v>
      </c>
      <c r="E18" s="6" t="n">
        <v>16</v>
      </c>
      <c r="F18" s="6" t="n">
        <v>24</v>
      </c>
    </row>
    <row r="19" customFormat="false" ht="15" hidden="false" customHeight="false" outlineLevel="0" collapsed="false">
      <c r="A19" s="4" t="s">
        <v>20</v>
      </c>
      <c r="B19" s="6" t="n">
        <v>80000</v>
      </c>
      <c r="C19" s="6" t="n">
        <v>150000</v>
      </c>
      <c r="D19" s="6" t="n">
        <v>250000</v>
      </c>
      <c r="E19" s="6" t="n">
        <v>350000</v>
      </c>
      <c r="F19" s="6" t="n">
        <v>450000</v>
      </c>
    </row>
    <row r="20" customFormat="false" ht="15" hidden="false" customHeight="false" outlineLevel="0" collapsed="false">
      <c r="A20" s="4" t="s">
        <v>21</v>
      </c>
      <c r="B20" s="6" t="n">
        <v>40000</v>
      </c>
      <c r="C20" s="6" t="n">
        <v>120000</v>
      </c>
      <c r="D20" s="6" t="n">
        <v>200000</v>
      </c>
      <c r="E20" s="6" t="n">
        <v>300000</v>
      </c>
      <c r="F20" s="6" t="n">
        <v>400000</v>
      </c>
    </row>
    <row r="21" customFormat="false" ht="15" hidden="false" customHeight="false" outlineLevel="0" collapsed="false">
      <c r="A21" s="4" t="s">
        <v>22</v>
      </c>
      <c r="B21" s="6" t="n">
        <v>50000</v>
      </c>
      <c r="C21" s="6" t="n">
        <v>100000</v>
      </c>
      <c r="D21" s="6" t="n">
        <v>150000</v>
      </c>
      <c r="E21" s="6" t="n">
        <v>200000</v>
      </c>
      <c r="F21" s="6" t="n">
        <v>250000</v>
      </c>
    </row>
    <row r="23" customFormat="false" ht="15" hidden="false" customHeight="false" outlineLevel="0" collapsed="false">
      <c r="A23" s="9" t="s">
        <v>23</v>
      </c>
      <c r="B23" s="10" t="n">
        <f aca="false">B16*B17</f>
        <v>0</v>
      </c>
      <c r="C23" s="10" t="n">
        <f aca="false">C16*C17</f>
        <v>1344000</v>
      </c>
      <c r="D23" s="10" t="n">
        <f aca="false">D16*D17</f>
        <v>2880000</v>
      </c>
      <c r="E23" s="10" t="n">
        <f aca="false">E16*E17</f>
        <v>5600000</v>
      </c>
      <c r="F23" s="10" t="n">
        <f aca="false">F16*F17</f>
        <v>9000000</v>
      </c>
    </row>
    <row r="24" customFormat="false" ht="15" hidden="false" customHeight="false" outlineLevel="0" collapsed="false">
      <c r="A24" s="4" t="s">
        <v>24</v>
      </c>
      <c r="B24" s="11" t="n">
        <f aca="false">B15*$B$10</f>
        <v>23600</v>
      </c>
      <c r="C24" s="11" t="n">
        <f aca="false">C15*$B$10</f>
        <v>141600</v>
      </c>
      <c r="D24" s="11" t="n">
        <f aca="false">D15*$B$10</f>
        <v>141600</v>
      </c>
      <c r="E24" s="11" t="n">
        <f aca="false">E15*$B$10</f>
        <v>188800</v>
      </c>
      <c r="F24" s="11" t="n">
        <f aca="false">F15*$B$10</f>
        <v>236000</v>
      </c>
    </row>
    <row r="25" customFormat="false" ht="15" hidden="false" customHeight="false" outlineLevel="0" collapsed="false">
      <c r="A25" s="4" t="s">
        <v>25</v>
      </c>
      <c r="B25" s="11" t="n">
        <f aca="false">B18*$B$11</f>
        <v>160000</v>
      </c>
      <c r="C25" s="11" t="n">
        <f aca="false">C18*$B$11</f>
        <v>400000</v>
      </c>
      <c r="D25" s="11" t="n">
        <f aca="false">D18*$B$11</f>
        <v>800000</v>
      </c>
      <c r="E25" s="11" t="n">
        <f aca="false">E18*$B$11</f>
        <v>1280000</v>
      </c>
      <c r="F25" s="11" t="n">
        <f aca="false">F18*$B$11</f>
        <v>1920000</v>
      </c>
    </row>
    <row r="26" customFormat="false" ht="15" hidden="false" customHeight="false" outlineLevel="0" collapsed="false">
      <c r="A26" s="9" t="s">
        <v>26</v>
      </c>
      <c r="B26" s="10" t="n">
        <f aca="false">B24+B25+B19+B20+B21</f>
        <v>353600</v>
      </c>
      <c r="C26" s="10" t="n">
        <f aca="false">C24+C25+C19+C20+C21</f>
        <v>911600</v>
      </c>
      <c r="D26" s="10" t="n">
        <f aca="false">D24+D25+D19+D20+D21</f>
        <v>1541600</v>
      </c>
      <c r="E26" s="10" t="n">
        <f aca="false">E24+E25+E19+E20+E21</f>
        <v>2318800</v>
      </c>
      <c r="F26" s="10" t="n">
        <f aca="false">F24+F25+F19+F20+F21</f>
        <v>3256000</v>
      </c>
    </row>
    <row r="27" customFormat="false" ht="15" hidden="false" customHeight="false" outlineLevel="0" collapsed="false">
      <c r="A27" s="9" t="s">
        <v>27</v>
      </c>
      <c r="B27" s="10" t="n">
        <f aca="false">B23-B26</f>
        <v>-353600</v>
      </c>
      <c r="C27" s="10" t="n">
        <f aca="false">C23-C26</f>
        <v>432400</v>
      </c>
      <c r="D27" s="10" t="n">
        <f aca="false">D23-D26</f>
        <v>1338400</v>
      </c>
      <c r="E27" s="10" t="n">
        <f aca="false">E23-E26</f>
        <v>3281200</v>
      </c>
      <c r="F27" s="10" t="n">
        <f aca="false">F23-F26</f>
        <v>5744000</v>
      </c>
    </row>
    <row r="29" customFormat="false" ht="15" hidden="false" customHeight="false" outlineLevel="0" collapsed="false">
      <c r="A29" s="4" t="s">
        <v>28</v>
      </c>
      <c r="B29" s="12" t="n">
        <f aca="false">B15*$B$9</f>
        <v>83260</v>
      </c>
      <c r="C29" s="12" t="n">
        <f aca="false">C15*$B$9</f>
        <v>499560</v>
      </c>
      <c r="D29" s="12" t="n">
        <f aca="false">D15*$B$9</f>
        <v>499560</v>
      </c>
      <c r="E29" s="12" t="n">
        <f aca="false">E15*$B$9</f>
        <v>666080</v>
      </c>
      <c r="F29" s="12" t="n">
        <f aca="false">F15*$B$9</f>
        <v>832600</v>
      </c>
    </row>
    <row r="31" customFormat="false" ht="15" hidden="false" customHeight="false" outlineLevel="0" collapsed="false">
      <c r="A31" s="4" t="s">
        <v>29</v>
      </c>
      <c r="B31" s="11" t="n">
        <f aca="false">$B$5+$B$6</f>
        <v>500050</v>
      </c>
      <c r="C31" s="11" t="n">
        <f aca="false">B33</f>
        <v>146450</v>
      </c>
      <c r="D31" s="11" t="n">
        <f aca="false">C33</f>
        <v>578850</v>
      </c>
      <c r="E31" s="11" t="n">
        <f aca="false">D33</f>
        <v>1917250</v>
      </c>
      <c r="F31" s="11" t="n">
        <f aca="false">E33</f>
        <v>5198450</v>
      </c>
    </row>
    <row r="32" customFormat="false" ht="15" hidden="false" customHeight="false" outlineLevel="0" collapsed="false">
      <c r="A32" s="4" t="s">
        <v>30</v>
      </c>
      <c r="B32" s="11" t="n">
        <f aca="false">B27</f>
        <v>-353600</v>
      </c>
      <c r="C32" s="11" t="n">
        <f aca="false">C27</f>
        <v>432400</v>
      </c>
      <c r="D32" s="11" t="n">
        <f aca="false">D27</f>
        <v>1338400</v>
      </c>
      <c r="E32" s="11" t="n">
        <f aca="false">E27</f>
        <v>3281200</v>
      </c>
      <c r="F32" s="11" t="n">
        <f aca="false">F27</f>
        <v>5744000</v>
      </c>
    </row>
    <row r="33" customFormat="false" ht="15" hidden="false" customHeight="false" outlineLevel="0" collapsed="false">
      <c r="A33" s="9" t="s">
        <v>31</v>
      </c>
      <c r="B33" s="10" t="n">
        <f aca="false">B31+B32</f>
        <v>146450</v>
      </c>
      <c r="C33" s="10" t="n">
        <f aca="false">C31+C32</f>
        <v>578850</v>
      </c>
      <c r="D33" s="10" t="n">
        <f aca="false">D31+D32</f>
        <v>1917250</v>
      </c>
      <c r="E33" s="10" t="n">
        <f aca="false">E31+E32</f>
        <v>5198450</v>
      </c>
      <c r="F33" s="10" t="n">
        <f aca="false">F31+F32</f>
        <v>10942450</v>
      </c>
    </row>
    <row r="35" customFormat="false" ht="15" hidden="false" customHeight="false" outlineLevel="0" collapsed="false">
      <c r="A35" s="13" t="s">
        <v>32</v>
      </c>
    </row>
    <row r="36" customFormat="false" ht="15" hidden="false" customHeight="false" outlineLevel="0" collapsed="false">
      <c r="A36" s="13" t="s">
        <v>33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38"/>
    <col collapsed="false" customWidth="true" hidden="false" outlineLevel="0" max="2" min="2" style="0" width="12"/>
    <col collapsed="false" customWidth="true" hidden="false" outlineLevel="0" max="3" min="3" style="0" width="16"/>
  </cols>
  <sheetData>
    <row r="1" customFormat="false" ht="16.15" hidden="false" customHeight="false" outlineLevel="0" collapsed="false">
      <c r="A1" s="1" t="s">
        <v>34</v>
      </c>
    </row>
    <row r="2" customFormat="false" ht="15" hidden="false" customHeight="false" outlineLevel="0" collapsed="false">
      <c r="A2" s="2" t="s">
        <v>35</v>
      </c>
    </row>
    <row r="4" customFormat="false" ht="15" hidden="false" customHeight="false" outlineLevel="0" collapsed="false">
      <c r="A4" s="14" t="s">
        <v>36</v>
      </c>
      <c r="B4" s="14" t="s">
        <v>37</v>
      </c>
      <c r="C4" s="14" t="s">
        <v>38</v>
      </c>
    </row>
    <row r="5" customFormat="false" ht="15" hidden="false" customHeight="false" outlineLevel="0" collapsed="false">
      <c r="A5" s="4" t="s">
        <v>39</v>
      </c>
      <c r="B5" s="15" t="n">
        <v>0.35</v>
      </c>
      <c r="C5" s="11" t="n">
        <f aca="false">B5*Projections!$B$6</f>
        <v>175000</v>
      </c>
    </row>
    <row r="6" customFormat="false" ht="15" hidden="false" customHeight="false" outlineLevel="0" collapsed="false">
      <c r="A6" s="4" t="s">
        <v>40</v>
      </c>
      <c r="B6" s="15" t="n">
        <v>0.3</v>
      </c>
      <c r="C6" s="11" t="n">
        <f aca="false">B6*Projections!$B$6</f>
        <v>150000</v>
      </c>
    </row>
    <row r="7" customFormat="false" ht="15" hidden="false" customHeight="false" outlineLevel="0" collapsed="false">
      <c r="A7" s="4" t="s">
        <v>41</v>
      </c>
      <c r="B7" s="15" t="n">
        <v>0.25</v>
      </c>
      <c r="C7" s="11" t="n">
        <f aca="false">B7*Projections!$B$6</f>
        <v>125000</v>
      </c>
    </row>
    <row r="8" customFormat="false" ht="15" hidden="false" customHeight="false" outlineLevel="0" collapsed="false">
      <c r="A8" s="4" t="s">
        <v>42</v>
      </c>
      <c r="B8" s="15" t="n">
        <v>0.1</v>
      </c>
      <c r="C8" s="11" t="n">
        <f aca="false">B8*Projections!$B$6</f>
        <v>50000</v>
      </c>
    </row>
    <row r="9" customFormat="false" ht="15" hidden="false" customHeight="false" outlineLevel="0" collapsed="false">
      <c r="A9" s="9" t="s">
        <v>43</v>
      </c>
      <c r="B9" s="16" t="n">
        <f aca="false">SUM(B5:B8)</f>
        <v>1</v>
      </c>
      <c r="C9" s="10" t="n">
        <f aca="false">SUM(C5:C8)</f>
        <v>500000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120"/>
  </cols>
  <sheetData>
    <row r="1" customFormat="false" ht="16.15" hidden="false" customHeight="false" outlineLevel="0" collapsed="false">
      <c r="A1" s="1" t="s">
        <v>44</v>
      </c>
    </row>
    <row r="3" customFormat="false" ht="15" hidden="false" customHeight="false" outlineLevel="0" collapsed="false">
      <c r="A3" s="9" t="s">
        <v>45</v>
      </c>
    </row>
    <row r="4" customFormat="false" ht="15" hidden="false" customHeight="false" outlineLevel="0" collapsed="false">
      <c r="A4" s="4" t="s">
        <v>46</v>
      </c>
    </row>
    <row r="5" customFormat="false" ht="15" hidden="false" customHeight="false" outlineLevel="0" collapsed="false">
      <c r="A5" s="4" t="s">
        <v>47</v>
      </c>
    </row>
    <row r="6" customFormat="false" ht="15" hidden="false" customHeight="false" outlineLevel="0" collapsed="false">
      <c r="A6" s="4" t="s">
        <v>48</v>
      </c>
    </row>
    <row r="7" customFormat="false" ht="15" hidden="false" customHeight="false" outlineLevel="0" collapsed="false">
      <c r="A7" s="4" t="s">
        <v>49</v>
      </c>
    </row>
    <row r="8" customFormat="false" ht="15" hidden="false" customHeight="false" outlineLevel="0" collapsed="false">
      <c r="A8" s="4" t="s">
        <v>50</v>
      </c>
    </row>
    <row r="9" customFormat="false" ht="15" hidden="false" customHeight="false" outlineLevel="0" collapsed="false">
      <c r="A9" s="4" t="s">
        <v>51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2026-06-17T17:24:36Z</dcterms:created>
  <dc:creator>openpyxl</dc:creator>
  <dc:description/>
  <dc:language>en-US</dc:language>
  <cp:lastModifiedBy/>
  <dcterms:modified xsi:type="dcterms:W3CDTF">2026-06-17T17:24:36Z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